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38400" windowHeight="19400"/>
  </bookViews>
  <sheets>
    <sheet name="Робо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H3" i="1"/>
  <c r="J3" i="1"/>
  <c r="G13" i="1"/>
  <c r="G14" i="1"/>
  <c r="G15" i="1"/>
  <c r="G16" i="1"/>
  <c r="G17" i="1"/>
  <c r="G18" i="1"/>
  <c r="G19" i="1"/>
  <c r="G20" i="1"/>
  <c r="G21" i="1"/>
  <c r="G24" i="1"/>
  <c r="F25" i="1"/>
  <c r="G25" i="1"/>
  <c r="F26" i="1"/>
  <c r="G26" i="1"/>
  <c r="G27" i="1"/>
  <c r="F28" i="1"/>
  <c r="G28" i="1"/>
  <c r="F29" i="1"/>
  <c r="G29" i="1"/>
  <c r="G30" i="1"/>
  <c r="G31" i="1"/>
  <c r="G32" i="1"/>
  <c r="H23" i="1"/>
  <c r="J23" i="1"/>
  <c r="G34" i="1"/>
  <c r="G35" i="1"/>
  <c r="G36" i="1"/>
  <c r="G37" i="1"/>
  <c r="H33" i="1"/>
  <c r="J33" i="1"/>
  <c r="G39" i="1"/>
  <c r="H38" i="1"/>
  <c r="J38" i="1"/>
  <c r="G41" i="1"/>
  <c r="H40" i="1"/>
  <c r="J40" i="1"/>
</calcChain>
</file>

<file path=xl/sharedStrings.xml><?xml version="1.0" encoding="utf-8"?>
<sst xmlns="http://schemas.openxmlformats.org/spreadsheetml/2006/main" count="97" uniqueCount="85">
  <si>
    <t>Комплект учебно-методических материалов</t>
  </si>
  <si>
    <t>2.23.52.1</t>
  </si>
  <si>
    <t/>
  </si>
  <si>
    <t>шт.</t>
  </si>
  <si>
    <t>2.23.52.</t>
  </si>
  <si>
    <t>ROBOTC/Robot Virtual Worlds, CD ПО "Экзамен-Робостудия", CD Преподавателя-"Экспертный уровень"</t>
  </si>
  <si>
    <t>2.23.51.1</t>
  </si>
  <si>
    <t>Программное обеспечение</t>
  </si>
  <si>
    <t>2.23.51</t>
  </si>
  <si>
    <t>VEX IQ Game Object &amp; Field Element Kit</t>
  </si>
  <si>
    <t>2.23.50.4</t>
  </si>
  <si>
    <t>VEX IQ  "Поле для соревнований JuniorSkills /Competition Field Kit"</t>
  </si>
  <si>
    <t>2.23.50.3</t>
  </si>
  <si>
    <t>VEX EDR  "Поле для соревнований/Competition Field Kit"</t>
  </si>
  <si>
    <t>2.23.50.2</t>
  </si>
  <si>
    <t>VEX EDR Full Game Object &amp; Field Element Kit</t>
  </si>
  <si>
    <t>2.23.50.1</t>
  </si>
  <si>
    <t>Комплект соревновательных элементов</t>
  </si>
  <si>
    <t>2.23.50.</t>
  </si>
  <si>
    <t>Расширенный групповой робототехнический набор для соревнований WRO и FTC (Tetrix)</t>
  </si>
  <si>
    <t>2.23.49.10</t>
  </si>
  <si>
    <t>Расширенный робототехнический набор манипуляционной робототехники</t>
  </si>
  <si>
    <t>2.23.49.9</t>
  </si>
  <si>
    <t>Расширенный робототехнический набор для подводной съемки и исследований</t>
  </si>
  <si>
    <t>2.23.49.8</t>
  </si>
  <si>
    <t>VEX EDR Расширенный робототехнический набор с использованием систем нейро-управления и отработки человеко-машинных интерфейсов</t>
  </si>
  <si>
    <t>2.23.49.6</t>
  </si>
  <si>
    <t>VEX EDR Расширенный робототехнический набор для построения систем с гибридными силовыми установками (водород)</t>
  </si>
  <si>
    <t>2.23.49.5</t>
  </si>
  <si>
    <t>Ресурсный комплект учебных квадрокоптеров с камерой технического зрения</t>
  </si>
  <si>
    <t>2.23.49.4</t>
  </si>
  <si>
    <t>VEX EDR Расширенный робототехнический набор для построения систем автономной навигации</t>
  </si>
  <si>
    <t>2.23.49.3</t>
  </si>
  <si>
    <t xml:space="preserve">VEX EDR Расширенный робототехнический набор с использованием пневмоциллиндров и мехатронных элементов </t>
  </si>
  <si>
    <t>2.23.49.2</t>
  </si>
  <si>
    <t>VEX EDR Супер набор для класса и соревнований</t>
  </si>
  <si>
    <t>2.23.49.1</t>
  </si>
  <si>
    <t>Расширенный робототехнический набор (комплект конструктивных элементов, серво-моторов и датчиков с программируемым контроллером и пультом управления, металл)</t>
  </si>
  <si>
    <t>2.23.49.</t>
  </si>
  <si>
    <t>Углубленное изучение робототехники</t>
  </si>
  <si>
    <t>Ресурсный робототехнический набор «Исследовательский уровень»</t>
  </si>
  <si>
    <t>23.23.46.1</t>
  </si>
  <si>
    <t>Стартовый робототехнический набор «Исследовательский уровень»</t>
  </si>
  <si>
    <t>2.23.45.1</t>
  </si>
  <si>
    <t>2.23.44.1</t>
  </si>
  <si>
    <t>Комплект программного обеспечения</t>
  </si>
  <si>
    <t>2.23.43.1</t>
  </si>
  <si>
    <t>Ресурсный комплект V5 с техническим зрением</t>
  </si>
  <si>
    <t>2.23.42.1</t>
  </si>
  <si>
    <t>Программируемый контроллер для управления РТК</t>
  </si>
  <si>
    <t>2.23.41.1</t>
  </si>
  <si>
    <t>Lego EV3 Mindstorm</t>
  </si>
  <si>
    <t>2.23.40.3</t>
  </si>
  <si>
    <t xml:space="preserve">MakeBlock образовательный набор </t>
  </si>
  <si>
    <t>2.23.40.2</t>
  </si>
  <si>
    <t>VEX EDR Стартовый набор программного управления</t>
  </si>
  <si>
    <t>2.23.40.1</t>
  </si>
  <si>
    <t>Средняя школа</t>
  </si>
  <si>
    <t>Модуль построения мехатронных линий начального уровня</t>
  </si>
  <si>
    <t>2.23.39.2</t>
  </si>
  <si>
    <t>2.23.39.1</t>
  </si>
  <si>
    <t>2.23.38.1</t>
  </si>
  <si>
    <t>VEX IQ Challenge Field Perimeter &amp; Game Elements Kit, комплект полей МАСОР</t>
  </si>
  <si>
    <t>2.23.37.1</t>
  </si>
  <si>
    <t xml:space="preserve">VEX IQ Ресурсный набор Competition и Foundation Add-On Kit </t>
  </si>
  <si>
    <t>2.23.36.1</t>
  </si>
  <si>
    <t>Учебный робот для начальной школы  тип 2 MakeBlock mBot (8+ лет)</t>
  </si>
  <si>
    <t>2.23.35.3</t>
  </si>
  <si>
    <t>Учебный робот для начальной школы тип 1 (комплект на группу 5-9 лет)</t>
  </si>
  <si>
    <t>2.23.35.2</t>
  </si>
  <si>
    <t>VEX IQ Набор Супер Кит (10+ лет)</t>
  </si>
  <si>
    <t>2.23.35.1</t>
  </si>
  <si>
    <t>Базовый робототехнический набор (комплект конструктивных элементов, серво-моторов и датчиков с программируемым контроллером и пультом управления, пластик)</t>
  </si>
  <si>
    <t>2.23.35.</t>
  </si>
  <si>
    <t>Начальная школа</t>
  </si>
  <si>
    <t>Сумма на кабинет</t>
  </si>
  <si>
    <t>кол-во комплектов на кабинет</t>
  </si>
  <si>
    <t>цена за комплект</t>
  </si>
  <si>
    <t>сумма прайс</t>
  </si>
  <si>
    <t>цена (прайс)</t>
  </si>
  <si>
    <t>кол-во в компл.</t>
  </si>
  <si>
    <t>Ед. изм.</t>
  </si>
  <si>
    <t>Состав комплекта</t>
  </si>
  <si>
    <t>Наименование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</si>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</sst>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у_б_._-;\-* #,##0.00\ _р_у_б_._-;_-* &quot;-&quot;??\ _р_у_б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&quot;р.&quot;"/>
    <numFmt numFmtId="167" formatCode="_-* #,##0.00&quot;р.&quot;_-;\-* #,##0.00&quot;р.&quot;_-;_-* &quot;-&quot;??&quot;р.&quot;_-;_-@_-"/>
    <numFmt numFmtId="168" formatCode="#,##0.00\ _₽"/>
    <numFmt numFmtId="169" formatCode="_-* #,##0.00_р_._-;\-* #,##0.00_р_._-;_-* &quot;-&quot;??_р_._-;_-@_-"/>
    <numFmt numFmtId="170" formatCode="_-* #,##0.00\ _р_._-;\-* #,##0.00\ _р_._-;_-* &quot;-&quot;??\ _р_._-;_-@_-"/>
    <numFmt numFmtId="171" formatCode="_(* #,##0.00_);_(* \(#,##0.00\);_(* \-??_);_(@_)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u/>
      <sz val="12.65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2"/>
      <color indexed="8"/>
      <name val="Calibri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DCDB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DBEEF4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4" fillId="0" borderId="0"/>
    <xf numFmtId="167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1" fillId="0" borderId="0"/>
    <xf numFmtId="0" fontId="9" fillId="0" borderId="0">
      <alignment horizontal="center" vertical="center"/>
    </xf>
    <xf numFmtId="0" fontId="9" fillId="0" borderId="0">
      <alignment horizontal="left"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8" fillId="0" borderId="0"/>
    <xf numFmtId="0" fontId="1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1" fillId="0" borderId="0"/>
    <xf numFmtId="0" fontId="19" fillId="0" borderId="0"/>
    <xf numFmtId="0" fontId="19" fillId="0" borderId="0"/>
    <xf numFmtId="168" fontId="20" fillId="0" borderId="0">
      <alignment horizontal="left" vertical="top" wrapText="1"/>
    </xf>
    <xf numFmtId="9" fontId="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3" fillId="0" borderId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3" fillId="0" borderId="1" xfId="0" applyFont="1" applyBorder="1" applyAlignment="1">
      <alignment wrapText="1"/>
    </xf>
    <xf numFmtId="3" fontId="5" fillId="0" borderId="1" xfId="1" applyNumberFormat="1" applyFont="1" applyBorder="1" applyAlignment="1" applyProtection="1">
      <alignment horizontal="center" vertical="center" wrapText="1" shrinkToFit="1"/>
    </xf>
    <xf numFmtId="166" fontId="5" fillId="0" borderId="1" xfId="1" applyNumberFormat="1" applyFont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6" fontId="5" fillId="3" borderId="1" xfId="1" applyNumberFormat="1" applyFont="1" applyFill="1" applyBorder="1" applyAlignment="1" applyProtection="1">
      <alignment horizontal="center" vertical="center" wrapText="1" shrinkToFit="1"/>
    </xf>
    <xf numFmtId="3" fontId="5" fillId="3" borderId="1" xfId="1" applyNumberFormat="1" applyFont="1" applyFill="1" applyBorder="1" applyAlignment="1" applyProtection="1">
      <alignment horizontal="center" vertical="center" wrapText="1" shrinkToFit="1"/>
    </xf>
    <xf numFmtId="0" fontId="5" fillId="3" borderId="1" xfId="1" applyNumberFormat="1" applyFont="1" applyFill="1" applyBorder="1" applyAlignment="1">
      <alignment horizontal="center" vertical="center" wrapText="1" shrinkToFit="1"/>
    </xf>
    <xf numFmtId="0" fontId="5" fillId="3" borderId="1" xfId="1" applyNumberFormat="1" applyFont="1" applyFill="1" applyBorder="1" applyAlignment="1">
      <alignment horizontal="left" vertical="top" wrapText="1" shrinkToFit="1"/>
    </xf>
    <xf numFmtId="0" fontId="3" fillId="4" borderId="1" xfId="0" applyFont="1" applyFill="1" applyBorder="1" applyAlignment="1">
      <alignment wrapText="1"/>
    </xf>
    <xf numFmtId="3" fontId="5" fillId="4" borderId="1" xfId="1" applyNumberFormat="1" applyFont="1" applyFill="1" applyBorder="1" applyAlignment="1" applyProtection="1">
      <alignment horizontal="center" vertical="center" wrapText="1" shrinkToFit="1"/>
    </xf>
    <xf numFmtId="166" fontId="5" fillId="4" borderId="1" xfId="1" applyNumberFormat="1" applyFont="1" applyFill="1" applyBorder="1" applyAlignment="1" applyProtection="1">
      <alignment horizontal="center" vertical="center" wrapText="1" shrinkToFit="1"/>
    </xf>
    <xf numFmtId="0" fontId="3" fillId="5" borderId="1" xfId="1" applyNumberFormat="1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166" fontId="5" fillId="6" borderId="1" xfId="1" applyNumberFormat="1" applyFont="1" applyFill="1" applyBorder="1" applyAlignment="1" applyProtection="1">
      <alignment horizontal="center" vertical="center" wrapText="1" shrinkToFit="1"/>
    </xf>
    <xf numFmtId="3" fontId="5" fillId="6" borderId="1" xfId="1" applyNumberFormat="1" applyFont="1" applyFill="1" applyBorder="1" applyAlignment="1" applyProtection="1">
      <alignment horizontal="center" vertical="center" wrapText="1" shrinkToFit="1"/>
    </xf>
    <xf numFmtId="0" fontId="5" fillId="6" borderId="1" xfId="1" applyNumberFormat="1" applyFont="1" applyFill="1" applyBorder="1" applyAlignment="1">
      <alignment horizontal="center" vertical="center" wrapText="1" shrinkToFit="1"/>
    </xf>
    <xf numFmtId="0" fontId="5" fillId="6" borderId="1" xfId="1" applyNumberFormat="1" applyFont="1" applyFill="1" applyBorder="1" applyAlignment="1">
      <alignment horizontal="center" vertical="top" wrapText="1" shrinkToFit="1"/>
    </xf>
    <xf numFmtId="0" fontId="5" fillId="6" borderId="1" xfId="1" applyNumberFormat="1" applyFont="1" applyFill="1" applyBorder="1" applyAlignment="1">
      <alignment horizontal="left" vertical="top" wrapText="1" shrinkToFit="1"/>
    </xf>
    <xf numFmtId="0" fontId="6" fillId="6" borderId="3" xfId="1" applyNumberFormat="1" applyFont="1" applyFill="1" applyBorder="1" applyAlignment="1">
      <alignment horizontal="center" vertical="top" wrapText="1" shrinkToFit="1"/>
    </xf>
    <xf numFmtId="0" fontId="6" fillId="6" borderId="2" xfId="1" applyNumberFormat="1" applyFont="1" applyFill="1" applyBorder="1" applyAlignment="1">
      <alignment horizontal="center" vertical="top" wrapText="1" shrinkToFit="1"/>
    </xf>
  </cellXfs>
  <cellStyles count="75">
    <cellStyle name="Currency 2" xfId="2"/>
    <cellStyle name="Excel Built-in Normal" xfId="3"/>
    <cellStyle name="Excel Built-in Normal 2" xfId="4"/>
    <cellStyle name="Excel Built-in Normal 5" xfId="5"/>
    <cellStyle name="Normal 2" xfId="6"/>
    <cellStyle name="S4" xfId="7"/>
    <cellStyle name="S5" xfId="8"/>
    <cellStyle name="TableStyleLight1" xfId="1"/>
    <cellStyle name="Гиперссылка 2" xfId="9"/>
    <cellStyle name="Гиперссылка 2 2" xfId="10"/>
    <cellStyle name="Гиперссылка 3" xfId="11"/>
    <cellStyle name="Гиперссылка 4" xfId="12"/>
    <cellStyle name="Денежный 2" xfId="13"/>
    <cellStyle name="Обычный" xfId="0" builtinId="0"/>
    <cellStyle name="Обычный 10" xfId="14"/>
    <cellStyle name="Обычный 10 2" xfId="15"/>
    <cellStyle name="Обычный 13" xfId="16"/>
    <cellStyle name="Обычный 13 2" xfId="17"/>
    <cellStyle name="Обычный 15" xfId="18"/>
    <cellStyle name="Обычный 17" xfId="19"/>
    <cellStyle name="Обычный 18" xfId="20"/>
    <cellStyle name="Обычный 18 2" xfId="21"/>
    <cellStyle name="Обычный 18 6" xfId="22"/>
    <cellStyle name="Обычный 2" xfId="23"/>
    <cellStyle name="Обычный 2 11" xfId="24"/>
    <cellStyle name="Обычный 2 2" xfId="25"/>
    <cellStyle name="Обычный 2 2 2" xfId="26"/>
    <cellStyle name="Обычный 2 2 2 2" xfId="27"/>
    <cellStyle name="Обычный 2 2 6" xfId="28"/>
    <cellStyle name="Обычный 2 3" xfId="29"/>
    <cellStyle name="Обычный 2 3 4" xfId="30"/>
    <cellStyle name="Обычный 2 3 4 2" xfId="31"/>
    <cellStyle name="Обычный 2 4" xfId="32"/>
    <cellStyle name="Обычный 2 5" xfId="33"/>
    <cellStyle name="Обычный 2 5 2" xfId="34"/>
    <cellStyle name="Обычный 2 5 2 7" xfId="35"/>
    <cellStyle name="Обычный 2 5 2 7 2" xfId="36"/>
    <cellStyle name="Обычный 3" xfId="37"/>
    <cellStyle name="Обычный 3 2" xfId="38"/>
    <cellStyle name="Обычный 3 2 2" xfId="39"/>
    <cellStyle name="Обычный 3 2 2 7" xfId="40"/>
    <cellStyle name="Обычный 3 3" xfId="41"/>
    <cellStyle name="Обычный 3 3 2" xfId="42"/>
    <cellStyle name="Обычный 3 4" xfId="43"/>
    <cellStyle name="Обычный 4" xfId="44"/>
    <cellStyle name="Обычный 4 2" xfId="45"/>
    <cellStyle name="Обычный 4 3" xfId="46"/>
    <cellStyle name="Обычный 4 3 2" xfId="47"/>
    <cellStyle name="Обычный 4 4" xfId="48"/>
    <cellStyle name="Обычный 5" xfId="49"/>
    <cellStyle name="Обычный 5 2" xfId="50"/>
    <cellStyle name="Обычный 5 2 8" xfId="51"/>
    <cellStyle name="Обычный 6" xfId="52"/>
    <cellStyle name="Обычный 7" xfId="53"/>
    <cellStyle name="Обычный 8" xfId="54"/>
    <cellStyle name="Обычный 9" xfId="55"/>
    <cellStyle name="Обычный 9 2" xfId="56"/>
    <cellStyle name="Олег" xfId="57"/>
    <cellStyle name="Процентный 2" xfId="58"/>
    <cellStyle name="Стиль 1" xfId="59"/>
    <cellStyle name="Финансовый 2" xfId="60"/>
    <cellStyle name="Финансовый 2 2" xfId="61"/>
    <cellStyle name="Финансовый 2 2 2" xfId="62"/>
    <cellStyle name="Финансовый 2 3" xfId="63"/>
    <cellStyle name="Финансовый 2 4" xfId="64"/>
    <cellStyle name="Финансовый 2 5" xfId="65"/>
    <cellStyle name="Финансовый 3" xfId="66"/>
    <cellStyle name="Финансовый 3 2" xfId="67"/>
    <cellStyle name="Финансовый 3 3" xfId="68"/>
    <cellStyle name="Финансовый 3 5" xfId="69"/>
    <cellStyle name="Финансовый 4" xfId="70"/>
    <cellStyle name="Финансовый 4 2" xfId="71"/>
    <cellStyle name="Финансовый 5" xfId="72"/>
    <cellStyle name="Финансовый 6" xfId="73"/>
    <cellStyle name="Финансовый 7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E28" sqref="E28"/>
    </sheetView>
  </sheetViews>
  <sheetFormatPr baseColWidth="10" defaultColWidth="8.83203125" defaultRowHeight="14" x14ac:dyDescent="0"/>
  <cols>
    <col min="1" max="1" width="14.5" style="1" customWidth="1"/>
    <col min="2" max="2" width="28.33203125" style="1" bestFit="1" customWidth="1"/>
    <col min="3" max="3" width="42.6640625" style="1" customWidth="1"/>
    <col min="4" max="4" width="9.33203125" style="1" bestFit="1" customWidth="1"/>
    <col min="5" max="5" width="9.83203125" style="1" bestFit="1" customWidth="1"/>
    <col min="6" max="7" width="14.1640625" style="1" bestFit="1" customWidth="1"/>
    <col min="8" max="8" width="15.6640625" style="1" customWidth="1"/>
    <col min="9" max="9" width="13.33203125" style="1" bestFit="1" customWidth="1"/>
    <col min="10" max="10" width="14.1640625" style="1" bestFit="1" customWidth="1"/>
    <col min="11" max="16384" width="8.83203125" style="1"/>
  </cols>
  <sheetData>
    <row r="1" spans="1:10" ht="39">
      <c r="A1" s="23" t="s">
        <v>84</v>
      </c>
      <c r="B1" s="22" t="s">
        <v>83</v>
      </c>
      <c r="C1" s="22" t="s">
        <v>82</v>
      </c>
      <c r="D1" s="21" t="s">
        <v>81</v>
      </c>
      <c r="E1" s="21" t="s">
        <v>80</v>
      </c>
      <c r="F1" s="19" t="s">
        <v>79</v>
      </c>
      <c r="G1" s="19" t="s">
        <v>78</v>
      </c>
      <c r="H1" s="19" t="s">
        <v>77</v>
      </c>
      <c r="I1" s="20" t="s">
        <v>76</v>
      </c>
      <c r="J1" s="19" t="s">
        <v>75</v>
      </c>
    </row>
    <row r="2" spans="1:10" ht="21">
      <c r="A2" s="24" t="s">
        <v>74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" customHeight="1">
      <c r="A3" s="12" t="s">
        <v>73</v>
      </c>
      <c r="B3" s="12" t="s">
        <v>72</v>
      </c>
      <c r="C3" s="12"/>
      <c r="D3" s="11" t="s">
        <v>3</v>
      </c>
      <c r="E3" s="11" t="s">
        <v>2</v>
      </c>
      <c r="F3" s="9"/>
      <c r="G3" s="9"/>
      <c r="H3" s="9">
        <f>SUM(G4:G11)</f>
        <v>2571300</v>
      </c>
      <c r="I3" s="10">
        <v>1</v>
      </c>
      <c r="J3" s="9">
        <f>I3*H3</f>
        <v>2571300</v>
      </c>
    </row>
    <row r="4" spans="1:10">
      <c r="A4" s="7" t="s">
        <v>71</v>
      </c>
      <c r="B4" s="8"/>
      <c r="C4" s="7" t="s">
        <v>70</v>
      </c>
      <c r="D4" s="3"/>
      <c r="E4" s="6">
        <v>12</v>
      </c>
      <c r="F4" s="5">
        <v>60500</v>
      </c>
      <c r="G4" s="5">
        <f t="shared" ref="G4:G11" si="0">F4*E4</f>
        <v>726000</v>
      </c>
      <c r="H4" s="5"/>
      <c r="I4" s="4"/>
      <c r="J4" s="3"/>
    </row>
    <row r="5" spans="1:10" ht="26">
      <c r="A5" s="7" t="s">
        <v>69</v>
      </c>
      <c r="B5" s="8"/>
      <c r="C5" s="7" t="s">
        <v>68</v>
      </c>
      <c r="D5" s="3"/>
      <c r="E5" s="6">
        <v>2</v>
      </c>
      <c r="F5" s="5">
        <v>420000</v>
      </c>
      <c r="G5" s="5">
        <f t="shared" si="0"/>
        <v>840000</v>
      </c>
      <c r="H5" s="5"/>
      <c r="I5" s="4"/>
      <c r="J5" s="3"/>
    </row>
    <row r="6" spans="1:10" ht="26">
      <c r="A6" s="7" t="s">
        <v>67</v>
      </c>
      <c r="B6" s="8"/>
      <c r="C6" s="7" t="s">
        <v>66</v>
      </c>
      <c r="D6" s="3"/>
      <c r="E6" s="6">
        <v>12</v>
      </c>
      <c r="F6" s="5">
        <v>20500</v>
      </c>
      <c r="G6" s="5">
        <f t="shared" si="0"/>
        <v>246000</v>
      </c>
      <c r="H6" s="5"/>
      <c r="I6" s="4"/>
      <c r="J6" s="3"/>
    </row>
    <row r="7" spans="1:10" ht="26">
      <c r="A7" s="7" t="s">
        <v>65</v>
      </c>
      <c r="B7" s="8"/>
      <c r="C7" s="7" t="s">
        <v>64</v>
      </c>
      <c r="D7" s="3"/>
      <c r="E7" s="6">
        <v>1</v>
      </c>
      <c r="F7" s="5">
        <v>34600</v>
      </c>
      <c r="G7" s="5">
        <f t="shared" si="0"/>
        <v>34600</v>
      </c>
      <c r="H7" s="5"/>
      <c r="I7" s="4"/>
      <c r="J7" s="3"/>
    </row>
    <row r="8" spans="1:10" ht="26">
      <c r="A8" s="7" t="s">
        <v>63</v>
      </c>
      <c r="B8" s="8"/>
      <c r="C8" s="7" t="s">
        <v>62</v>
      </c>
      <c r="D8" s="3"/>
      <c r="E8" s="6">
        <v>1</v>
      </c>
      <c r="F8" s="5">
        <v>130000</v>
      </c>
      <c r="G8" s="5">
        <f t="shared" si="0"/>
        <v>130000</v>
      </c>
      <c r="H8" s="5"/>
      <c r="I8" s="4"/>
      <c r="J8" s="3"/>
    </row>
    <row r="9" spans="1:10">
      <c r="A9" s="7" t="s">
        <v>61</v>
      </c>
      <c r="B9" s="8"/>
      <c r="C9" s="7" t="s">
        <v>45</v>
      </c>
      <c r="D9" s="3"/>
      <c r="E9" s="6">
        <v>1</v>
      </c>
      <c r="F9" s="5">
        <v>70000</v>
      </c>
      <c r="G9" s="5">
        <f t="shared" si="0"/>
        <v>70000</v>
      </c>
      <c r="H9" s="5"/>
      <c r="I9" s="4"/>
      <c r="J9" s="3"/>
    </row>
    <row r="10" spans="1:10" ht="20" customHeight="1">
      <c r="A10" s="7" t="s">
        <v>60</v>
      </c>
      <c r="B10" s="8"/>
      <c r="C10" s="7" t="s">
        <v>0</v>
      </c>
      <c r="D10" s="3"/>
      <c r="E10" s="6">
        <v>1</v>
      </c>
      <c r="F10" s="5">
        <v>25200</v>
      </c>
      <c r="G10" s="5">
        <f t="shared" si="0"/>
        <v>25200</v>
      </c>
      <c r="H10" s="5"/>
      <c r="I10" s="4"/>
      <c r="J10" s="3"/>
    </row>
    <row r="11" spans="1:10" ht="29" customHeight="1">
      <c r="A11" s="7" t="s">
        <v>59</v>
      </c>
      <c r="B11" s="8"/>
      <c r="C11" s="7" t="s">
        <v>58</v>
      </c>
      <c r="D11" s="3"/>
      <c r="E11" s="6">
        <v>5</v>
      </c>
      <c r="F11" s="5">
        <v>99900</v>
      </c>
      <c r="G11" s="5">
        <f t="shared" si="0"/>
        <v>499500</v>
      </c>
      <c r="H11" s="5"/>
      <c r="I11" s="4"/>
      <c r="J11" s="3"/>
    </row>
    <row r="12" spans="1:10" ht="21">
      <c r="A12" s="24" t="s">
        <v>57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6">
      <c r="A13" s="7" t="s">
        <v>56</v>
      </c>
      <c r="B13" s="8"/>
      <c r="C13" s="7" t="s">
        <v>55</v>
      </c>
      <c r="D13" s="3"/>
      <c r="E13" s="6">
        <v>12</v>
      </c>
      <c r="F13" s="5">
        <v>60500</v>
      </c>
      <c r="G13" s="5">
        <f t="shared" ref="G13:G21" si="1">F13*E13</f>
        <v>726000</v>
      </c>
      <c r="H13" s="5"/>
      <c r="I13" s="4"/>
      <c r="J13" s="3"/>
    </row>
    <row r="14" spans="1:10">
      <c r="A14" s="7" t="s">
        <v>54</v>
      </c>
      <c r="B14" s="8"/>
      <c r="C14" s="7" t="s">
        <v>53</v>
      </c>
      <c r="D14" s="3"/>
      <c r="E14" s="6">
        <v>12</v>
      </c>
      <c r="F14" s="5">
        <v>60500</v>
      </c>
      <c r="G14" s="5">
        <f t="shared" si="1"/>
        <v>726000</v>
      </c>
      <c r="H14" s="5"/>
      <c r="I14" s="4"/>
      <c r="J14" s="3"/>
    </row>
    <row r="15" spans="1:10">
      <c r="A15" s="7" t="s">
        <v>52</v>
      </c>
      <c r="B15" s="8"/>
      <c r="C15" s="7" t="s">
        <v>51</v>
      </c>
      <c r="D15" s="3"/>
      <c r="E15" s="6">
        <v>12</v>
      </c>
      <c r="F15" s="5">
        <v>34500</v>
      </c>
      <c r="G15" s="5">
        <f t="shared" si="1"/>
        <v>414000</v>
      </c>
      <c r="H15" s="5"/>
      <c r="I15" s="4"/>
      <c r="J15" s="3"/>
    </row>
    <row r="16" spans="1:10">
      <c r="A16" s="7" t="s">
        <v>50</v>
      </c>
      <c r="B16" s="8"/>
      <c r="C16" s="7" t="s">
        <v>49</v>
      </c>
      <c r="D16" s="3"/>
      <c r="E16" s="6">
        <v>6</v>
      </c>
      <c r="F16" s="5">
        <v>22000</v>
      </c>
      <c r="G16" s="5">
        <f t="shared" si="1"/>
        <v>132000</v>
      </c>
      <c r="H16" s="5"/>
      <c r="I16" s="4"/>
      <c r="J16" s="3"/>
    </row>
    <row r="17" spans="1:10">
      <c r="A17" s="7" t="s">
        <v>48</v>
      </c>
      <c r="B17" s="8"/>
      <c r="C17" s="7" t="s">
        <v>47</v>
      </c>
      <c r="D17" s="3"/>
      <c r="E17" s="6">
        <v>3</v>
      </c>
      <c r="F17" s="5">
        <v>150000</v>
      </c>
      <c r="G17" s="5">
        <f t="shared" si="1"/>
        <v>450000</v>
      </c>
      <c r="H17" s="5"/>
      <c r="I17" s="4"/>
      <c r="J17" s="3"/>
    </row>
    <row r="18" spans="1:10">
      <c r="A18" s="7" t="s">
        <v>46</v>
      </c>
      <c r="B18" s="8"/>
      <c r="C18" s="7" t="s">
        <v>45</v>
      </c>
      <c r="D18" s="3"/>
      <c r="E18" s="6">
        <v>1</v>
      </c>
      <c r="F18" s="5">
        <v>70000</v>
      </c>
      <c r="G18" s="5">
        <f t="shared" si="1"/>
        <v>70000</v>
      </c>
      <c r="H18" s="5"/>
      <c r="I18" s="4"/>
      <c r="J18" s="3"/>
    </row>
    <row r="19" spans="1:10" ht="18" customHeight="1">
      <c r="A19" s="7" t="s">
        <v>44</v>
      </c>
      <c r="B19" s="8"/>
      <c r="C19" s="7" t="s">
        <v>0</v>
      </c>
      <c r="D19" s="3"/>
      <c r="E19" s="6">
        <v>1</v>
      </c>
      <c r="F19" s="5">
        <v>20000</v>
      </c>
      <c r="G19" s="5">
        <f t="shared" si="1"/>
        <v>20000</v>
      </c>
      <c r="H19" s="5"/>
      <c r="I19" s="4"/>
      <c r="J19" s="3"/>
    </row>
    <row r="20" spans="1:10" ht="26">
      <c r="A20" s="7" t="s">
        <v>43</v>
      </c>
      <c r="B20" s="8"/>
      <c r="C20" s="7" t="s">
        <v>42</v>
      </c>
      <c r="D20" s="3"/>
      <c r="E20" s="6">
        <v>3</v>
      </c>
      <c r="F20" s="5">
        <v>184000</v>
      </c>
      <c r="G20" s="5">
        <f t="shared" si="1"/>
        <v>552000</v>
      </c>
      <c r="H20" s="5"/>
      <c r="I20" s="4"/>
      <c r="J20" s="3"/>
    </row>
    <row r="21" spans="1:10" ht="26">
      <c r="A21" s="7" t="s">
        <v>41</v>
      </c>
      <c r="B21" s="8"/>
      <c r="C21" s="7" t="s">
        <v>40</v>
      </c>
      <c r="D21" s="3"/>
      <c r="E21" s="6">
        <v>3</v>
      </c>
      <c r="F21" s="5">
        <v>84000</v>
      </c>
      <c r="G21" s="5">
        <f t="shared" si="1"/>
        <v>252000</v>
      </c>
      <c r="H21" s="5"/>
      <c r="I21" s="4"/>
      <c r="J21" s="3"/>
    </row>
    <row r="22" spans="1:10" ht="28" customHeight="1">
      <c r="A22" s="24" t="s">
        <v>39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42" customHeight="1">
      <c r="A23" s="12" t="s">
        <v>38</v>
      </c>
      <c r="B23" s="12" t="s">
        <v>37</v>
      </c>
      <c r="C23" s="12"/>
      <c r="D23" s="11" t="s">
        <v>3</v>
      </c>
      <c r="E23" s="11" t="s">
        <v>2</v>
      </c>
      <c r="F23" s="9"/>
      <c r="G23" s="9"/>
      <c r="H23" s="9">
        <f>SUM(G24:G32)</f>
        <v>4489000</v>
      </c>
      <c r="I23" s="10">
        <v>1</v>
      </c>
      <c r="J23" s="9">
        <f>I23*H23</f>
        <v>4489000</v>
      </c>
    </row>
    <row r="24" spans="1:10">
      <c r="A24" s="17" t="s">
        <v>36</v>
      </c>
      <c r="B24" s="18"/>
      <c r="C24" s="17" t="s">
        <v>35</v>
      </c>
      <c r="D24" s="13"/>
      <c r="E24" s="16">
        <v>1</v>
      </c>
      <c r="F24" s="15">
        <v>162500</v>
      </c>
      <c r="G24" s="15">
        <f t="shared" ref="G24:G32" si="2">F24*E24</f>
        <v>162500</v>
      </c>
      <c r="H24" s="15"/>
      <c r="I24" s="14"/>
      <c r="J24" s="13"/>
    </row>
    <row r="25" spans="1:10" ht="44" customHeight="1">
      <c r="A25" s="17" t="s">
        <v>34</v>
      </c>
      <c r="B25" s="18"/>
      <c r="C25" s="17" t="s">
        <v>33</v>
      </c>
      <c r="D25" s="13"/>
      <c r="E25" s="16">
        <v>2</v>
      </c>
      <c r="F25" s="15">
        <f>200000+162500</f>
        <v>362500</v>
      </c>
      <c r="G25" s="15">
        <f t="shared" si="2"/>
        <v>725000</v>
      </c>
      <c r="H25" s="15"/>
      <c r="I25" s="14"/>
      <c r="J25" s="13"/>
    </row>
    <row r="26" spans="1:10" ht="47.5" customHeight="1">
      <c r="A26" s="17" t="s">
        <v>32</v>
      </c>
      <c r="B26" s="18"/>
      <c r="C26" s="17" t="s">
        <v>31</v>
      </c>
      <c r="D26" s="13"/>
      <c r="E26" s="16">
        <v>1</v>
      </c>
      <c r="F26" s="15">
        <f>180000+162500</f>
        <v>342500</v>
      </c>
      <c r="G26" s="15">
        <f t="shared" si="2"/>
        <v>342500</v>
      </c>
      <c r="H26" s="15"/>
      <c r="I26" s="14"/>
      <c r="J26" s="13"/>
    </row>
    <row r="27" spans="1:10" ht="39" customHeight="1">
      <c r="A27" s="17" t="s">
        <v>30</v>
      </c>
      <c r="B27" s="18"/>
      <c r="C27" s="17" t="s">
        <v>29</v>
      </c>
      <c r="D27" s="13"/>
      <c r="E27" s="16">
        <v>1</v>
      </c>
      <c r="F27" s="15">
        <v>440000</v>
      </c>
      <c r="G27" s="15">
        <f t="shared" si="2"/>
        <v>440000</v>
      </c>
      <c r="H27" s="15"/>
      <c r="I27" s="14"/>
      <c r="J27" s="13"/>
    </row>
    <row r="28" spans="1:10" ht="45" customHeight="1">
      <c r="A28" s="17" t="s">
        <v>28</v>
      </c>
      <c r="B28" s="18"/>
      <c r="C28" s="17" t="s">
        <v>27</v>
      </c>
      <c r="D28" s="13"/>
      <c r="E28" s="16">
        <v>1</v>
      </c>
      <c r="F28" s="15">
        <f>162500+580000</f>
        <v>742500</v>
      </c>
      <c r="G28" s="15">
        <f t="shared" si="2"/>
        <v>742500</v>
      </c>
      <c r="H28" s="15"/>
      <c r="I28" s="14"/>
      <c r="J28" s="13"/>
    </row>
    <row r="29" spans="1:10" ht="60" customHeight="1">
      <c r="A29" s="17" t="s">
        <v>26</v>
      </c>
      <c r="B29" s="18"/>
      <c r="C29" s="17" t="s">
        <v>25</v>
      </c>
      <c r="D29" s="13"/>
      <c r="E29" s="16">
        <v>1</v>
      </c>
      <c r="F29" s="15">
        <f>100000+162500</f>
        <v>262500</v>
      </c>
      <c r="G29" s="15">
        <f t="shared" si="2"/>
        <v>262500</v>
      </c>
      <c r="H29" s="15"/>
      <c r="I29" s="14"/>
      <c r="J29" s="13"/>
    </row>
    <row r="30" spans="1:10" ht="35.5" customHeight="1">
      <c r="A30" s="17" t="s">
        <v>24</v>
      </c>
      <c r="B30" s="18"/>
      <c r="C30" s="17" t="s">
        <v>23</v>
      </c>
      <c r="D30" s="13"/>
      <c r="E30" s="16">
        <v>1</v>
      </c>
      <c r="F30" s="15">
        <v>560000</v>
      </c>
      <c r="G30" s="15">
        <f t="shared" si="2"/>
        <v>560000</v>
      </c>
      <c r="H30" s="15"/>
      <c r="I30" s="14"/>
      <c r="J30" s="13"/>
    </row>
    <row r="31" spans="1:10" ht="35.5" customHeight="1">
      <c r="A31" s="17" t="s">
        <v>22</v>
      </c>
      <c r="B31" s="18"/>
      <c r="C31" s="17" t="s">
        <v>21</v>
      </c>
      <c r="D31" s="13"/>
      <c r="E31" s="16">
        <v>1</v>
      </c>
      <c r="F31" s="15">
        <v>599000</v>
      </c>
      <c r="G31" s="15">
        <f t="shared" si="2"/>
        <v>599000</v>
      </c>
      <c r="H31" s="15"/>
      <c r="I31" s="14"/>
      <c r="J31" s="13"/>
    </row>
    <row r="32" spans="1:10" ht="30" customHeight="1">
      <c r="A32" s="17" t="s">
        <v>20</v>
      </c>
      <c r="B32" s="18"/>
      <c r="C32" s="17" t="s">
        <v>19</v>
      </c>
      <c r="D32" s="13"/>
      <c r="E32" s="16">
        <v>1</v>
      </c>
      <c r="F32" s="15">
        <v>655000</v>
      </c>
      <c r="G32" s="15">
        <f t="shared" si="2"/>
        <v>655000</v>
      </c>
      <c r="H32" s="15"/>
      <c r="I32" s="14"/>
      <c r="J32" s="13"/>
    </row>
    <row r="33" spans="1:10" ht="26">
      <c r="A33" s="12" t="s">
        <v>18</v>
      </c>
      <c r="B33" s="12" t="s">
        <v>17</v>
      </c>
      <c r="C33" s="12"/>
      <c r="D33" s="11" t="s">
        <v>3</v>
      </c>
      <c r="E33" s="11" t="s">
        <v>2</v>
      </c>
      <c r="F33" s="9"/>
      <c r="G33" s="9"/>
      <c r="H33" s="9">
        <f>SUM(G34:G37)</f>
        <v>485000</v>
      </c>
      <c r="I33" s="10">
        <v>1</v>
      </c>
      <c r="J33" s="9">
        <f>I33*H33</f>
        <v>485000</v>
      </c>
    </row>
    <row r="34" spans="1:10">
      <c r="A34" s="7" t="s">
        <v>16</v>
      </c>
      <c r="B34" s="8"/>
      <c r="C34" s="7" t="s">
        <v>15</v>
      </c>
      <c r="D34" s="3"/>
      <c r="E34" s="6">
        <v>1</v>
      </c>
      <c r="F34" s="5">
        <v>80000</v>
      </c>
      <c r="G34" s="5">
        <f>F34*E34</f>
        <v>80000</v>
      </c>
      <c r="H34" s="5"/>
      <c r="I34" s="4"/>
      <c r="J34" s="3"/>
    </row>
    <row r="35" spans="1:10" ht="26">
      <c r="A35" s="7" t="s">
        <v>14</v>
      </c>
      <c r="B35" s="8"/>
      <c r="C35" s="7" t="s">
        <v>13</v>
      </c>
      <c r="D35" s="3"/>
      <c r="E35" s="6">
        <v>1</v>
      </c>
      <c r="F35" s="5">
        <v>300000</v>
      </c>
      <c r="G35" s="5">
        <f>F35*E35</f>
        <v>300000</v>
      </c>
      <c r="H35" s="5"/>
      <c r="I35" s="4"/>
      <c r="J35" s="3"/>
    </row>
    <row r="36" spans="1:10" ht="26">
      <c r="A36" s="7" t="s">
        <v>12</v>
      </c>
      <c r="B36" s="8"/>
      <c r="C36" s="7" t="s">
        <v>11</v>
      </c>
      <c r="D36" s="3"/>
      <c r="E36" s="6">
        <v>1</v>
      </c>
      <c r="F36" s="5">
        <v>75000</v>
      </c>
      <c r="G36" s="5">
        <f>F36*E36</f>
        <v>75000</v>
      </c>
      <c r="H36" s="5"/>
      <c r="I36" s="4"/>
      <c r="J36" s="3"/>
    </row>
    <row r="37" spans="1:10">
      <c r="A37" s="7" t="s">
        <v>10</v>
      </c>
      <c r="B37" s="8"/>
      <c r="C37" s="7" t="s">
        <v>9</v>
      </c>
      <c r="D37" s="3"/>
      <c r="E37" s="6">
        <v>1</v>
      </c>
      <c r="F37" s="5">
        <v>30000</v>
      </c>
      <c r="G37" s="5">
        <f>F37*E37</f>
        <v>30000</v>
      </c>
      <c r="H37" s="5"/>
      <c r="I37" s="4"/>
      <c r="J37" s="3"/>
    </row>
    <row r="38" spans="1:10">
      <c r="A38" s="12" t="s">
        <v>8</v>
      </c>
      <c r="B38" s="12" t="s">
        <v>7</v>
      </c>
      <c r="C38" s="12"/>
      <c r="D38" s="11" t="s">
        <v>3</v>
      </c>
      <c r="E38" s="11" t="s">
        <v>2</v>
      </c>
      <c r="F38" s="9"/>
      <c r="G38" s="9"/>
      <c r="H38" s="9">
        <f>G39</f>
        <v>70000</v>
      </c>
      <c r="I38" s="10">
        <v>1</v>
      </c>
      <c r="J38" s="9">
        <f>I38*H38</f>
        <v>70000</v>
      </c>
    </row>
    <row r="39" spans="1:10" ht="39">
      <c r="A39" s="7" t="s">
        <v>6</v>
      </c>
      <c r="B39" s="8"/>
      <c r="C39" s="7" t="s">
        <v>5</v>
      </c>
      <c r="D39" s="3"/>
      <c r="E39" s="6">
        <v>1</v>
      </c>
      <c r="F39" s="5">
        <v>70000</v>
      </c>
      <c r="G39" s="5">
        <f>F39*E39</f>
        <v>70000</v>
      </c>
      <c r="H39" s="5"/>
      <c r="I39" s="4"/>
      <c r="J39" s="3"/>
    </row>
    <row r="40" spans="1:10" ht="26">
      <c r="A40" s="12" t="s">
        <v>4</v>
      </c>
      <c r="B40" s="12" t="s">
        <v>0</v>
      </c>
      <c r="C40" s="12"/>
      <c r="D40" s="11" t="s">
        <v>3</v>
      </c>
      <c r="E40" s="11" t="s">
        <v>2</v>
      </c>
      <c r="F40" s="9"/>
      <c r="G40" s="9"/>
      <c r="H40" s="9">
        <f>G41</f>
        <v>20000</v>
      </c>
      <c r="I40" s="10">
        <v>1</v>
      </c>
      <c r="J40" s="9">
        <f>I40*H40</f>
        <v>20000</v>
      </c>
    </row>
    <row r="41" spans="1:10">
      <c r="A41" s="7" t="s">
        <v>1</v>
      </c>
      <c r="B41" s="8"/>
      <c r="C41" s="7" t="s">
        <v>0</v>
      </c>
      <c r="D41" s="3"/>
      <c r="E41" s="6">
        <v>1</v>
      </c>
      <c r="F41" s="5">
        <v>20000</v>
      </c>
      <c r="G41" s="5">
        <f>F41*E41</f>
        <v>20000</v>
      </c>
      <c r="H41" s="5"/>
      <c r="I41" s="4"/>
      <c r="J41" s="3"/>
    </row>
    <row r="42" spans="1:10">
      <c r="J42" s="2"/>
    </row>
  </sheetData>
  <mergeCells count="3">
    <mergeCell ref="A2:J2"/>
    <mergeCell ref="A12:J12"/>
    <mergeCell ref="A22:J22"/>
  </mergeCells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dcterms:created xsi:type="dcterms:W3CDTF">2018-08-07T22:48:33Z</dcterms:created>
  <dcterms:modified xsi:type="dcterms:W3CDTF">2018-08-08T08:03:29Z</dcterms:modified>
</cp:coreProperties>
</file>